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<sst xmlns="http://schemas.openxmlformats.org/spreadsheetml/2006/main" count="467" uniqueCount="55">
  <si>
    <t>구 분</t>
  </si>
  <si>
    <t>성 명</t>
  </si>
  <si>
    <t>지도자</t>
  </si>
  <si>
    <t>문경</t>
  </si>
  <si>
    <t>선수(남)</t>
  </si>
  <si>
    <t>선수(여)</t>
  </si>
  <si>
    <t>국제대회</t>
  </si>
  <si>
    <t>소속팀훈련</t>
  </si>
  <si>
    <t>휴식</t>
  </si>
  <si>
    <t>계</t>
  </si>
  <si>
    <t>촌외훈련 일수</t>
  </si>
  <si>
    <t>서울</t>
  </si>
  <si>
    <t>문경</t>
  </si>
  <si>
    <t>훈련일</t>
  </si>
  <si>
    <t>훈련인원</t>
  </si>
  <si>
    <t>계</t>
  </si>
  <si>
    <t>국외</t>
  </si>
  <si>
    <t>목</t>
  </si>
  <si>
    <t>금</t>
  </si>
  <si>
    <t>토</t>
  </si>
  <si>
    <t>일</t>
  </si>
  <si>
    <t>월</t>
  </si>
  <si>
    <t>화</t>
  </si>
  <si>
    <t>수</t>
  </si>
  <si>
    <t>전지</t>
  </si>
  <si>
    <t>전지</t>
  </si>
  <si>
    <t>정진화</t>
  </si>
  <si>
    <t>전웅태</t>
  </si>
  <si>
    <t>이지훈</t>
  </si>
  <si>
    <t>전지훈련</t>
  </si>
  <si>
    <t>최경민</t>
  </si>
  <si>
    <t>조세훈</t>
  </si>
  <si>
    <t>서창완</t>
  </si>
  <si>
    <t>김세희</t>
  </si>
  <si>
    <t>김선우</t>
  </si>
  <si>
    <t>최주혜</t>
  </si>
  <si>
    <t>박나은</t>
  </si>
  <si>
    <t>김승진</t>
  </si>
  <si>
    <t>이우진</t>
  </si>
  <si>
    <t>소현석</t>
  </si>
  <si>
    <t>양수진</t>
  </si>
  <si>
    <t>김소원</t>
  </si>
  <si>
    <t>김보영</t>
  </si>
  <si>
    <t>최은종</t>
  </si>
  <si>
    <t>김성진</t>
  </si>
  <si>
    <t>김기만</t>
  </si>
  <si>
    <t>펜싱지도자</t>
  </si>
  <si>
    <t>일</t>
  </si>
  <si>
    <t>월</t>
  </si>
  <si>
    <t>정민지</t>
  </si>
  <si>
    <t>정슬기</t>
  </si>
  <si>
    <t>서울</t>
  </si>
  <si>
    <t>전지</t>
  </si>
  <si>
    <t>2018년 4월 근대5종 촌외훈련 일정표</t>
  </si>
  <si>
    <t>국제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</si>
</sst>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"/>
    <numFmt numFmtId="181" formatCode="#,###"/>
    <numFmt numFmtId="182" formatCode="#&quot;dlf&quot;"/>
    <numFmt numFmtId="183" formatCode="#&quot;일&quot;"/>
  </numFmts>
  <fonts count="5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맑은 고딕"/>
      <family val="3"/>
    </font>
    <font>
      <sz val="9"/>
      <color indexed="8"/>
      <name val="맑은 고딕"/>
      <family val="3"/>
    </font>
    <font>
      <sz val="9"/>
      <color indexed="13"/>
      <name val="맑은 고딕"/>
      <family val="3"/>
    </font>
    <font>
      <b/>
      <sz val="9"/>
      <color indexed="8"/>
      <name val="맑은 고딕"/>
      <family val="3"/>
    </font>
    <font>
      <sz val="9"/>
      <color indexed="23"/>
      <name val="맑은 고딕"/>
      <family val="3"/>
    </font>
    <font>
      <sz val="10"/>
      <color indexed="8"/>
      <name val="맑은 고딕"/>
      <family val="3"/>
    </font>
    <font>
      <sz val="8"/>
      <color indexed="13"/>
      <name val="맑은 고딕"/>
      <family val="3"/>
    </font>
    <font>
      <sz val="20"/>
      <color indexed="8"/>
      <name val="HY견고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Calibri"/>
      <family val="3"/>
    </font>
    <font>
      <sz val="9"/>
      <color rgb="FF000000"/>
      <name val="맑은 고딕"/>
      <family val="3"/>
    </font>
    <font>
      <sz val="9"/>
      <color rgb="FFFFFF00"/>
      <name val="Cambria"/>
      <family val="3"/>
    </font>
    <font>
      <sz val="9"/>
      <color theme="1"/>
      <name val="Cambria"/>
      <family val="3"/>
    </font>
    <font>
      <sz val="9"/>
      <color rgb="FF000000"/>
      <name val="Cambria"/>
      <family val="3"/>
    </font>
    <font>
      <sz val="8"/>
      <color rgb="FF000000"/>
      <name val="Cambria"/>
      <family val="3"/>
    </font>
    <font>
      <sz val="9"/>
      <color theme="1" tint="0.49998000264167786"/>
      <name val="Cambria"/>
      <family val="3"/>
    </font>
    <font>
      <sz val="10"/>
      <color rgb="FF000000"/>
      <name val="맑은 고딕"/>
      <family val="3"/>
    </font>
    <font>
      <sz val="8"/>
      <color rgb="FFFFFF00"/>
      <name val="Cambria"/>
      <family val="3"/>
    </font>
    <font>
      <b/>
      <sz val="9"/>
      <color rgb="FF000000"/>
      <name val="Cambria"/>
      <family val="3"/>
    </font>
    <font>
      <sz val="20"/>
      <color theme="1"/>
      <name val="HY견고딕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878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47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180" fontId="48" fillId="0" borderId="0" xfId="0" applyNumberFormat="1" applyFont="1" applyFill="1" applyBorder="1" applyAlignment="1">
      <alignment horizontal="center" vertical="center" wrapText="1"/>
    </xf>
    <xf numFmtId="180" fontId="49" fillId="33" borderId="0" xfId="0" applyNumberFormat="1" applyFont="1" applyFill="1" applyAlignment="1">
      <alignment horizontal="center" vertical="center"/>
    </xf>
    <xf numFmtId="180" fontId="49" fillId="34" borderId="0" xfId="0" applyNumberFormat="1" applyFont="1" applyFill="1" applyAlignment="1">
      <alignment horizontal="center" vertical="center"/>
    </xf>
    <xf numFmtId="180" fontId="50" fillId="0" borderId="0" xfId="0" applyNumberFormat="1" applyFont="1" applyAlignment="1">
      <alignment vertical="center"/>
    </xf>
    <xf numFmtId="180" fontId="49" fillId="35" borderId="0" xfId="0" applyNumberFormat="1" applyFont="1" applyFill="1" applyAlignment="1">
      <alignment horizontal="center" vertical="center"/>
    </xf>
    <xf numFmtId="180" fontId="49" fillId="36" borderId="0" xfId="0" applyNumberFormat="1" applyFont="1" applyFill="1" applyAlignment="1">
      <alignment horizontal="center" vertical="center"/>
    </xf>
    <xf numFmtId="180" fontId="51" fillId="0" borderId="10" xfId="0" applyNumberFormat="1" applyFont="1" applyFill="1" applyBorder="1" applyAlignment="1">
      <alignment horizontal="center" vertical="center" wrapText="1"/>
    </xf>
    <xf numFmtId="180" fontId="51" fillId="0" borderId="11" xfId="0" applyNumberFormat="1" applyFont="1" applyFill="1" applyBorder="1" applyAlignment="1">
      <alignment horizontal="center" vertical="center" wrapText="1"/>
    </xf>
    <xf numFmtId="180" fontId="51" fillId="0" borderId="12" xfId="0" applyNumberFormat="1" applyFont="1" applyFill="1" applyBorder="1" applyAlignment="1">
      <alignment horizontal="center" vertical="center" wrapText="1"/>
    </xf>
    <xf numFmtId="180" fontId="52" fillId="37" borderId="10" xfId="0" applyNumberFormat="1" applyFont="1" applyFill="1" applyBorder="1" applyAlignment="1">
      <alignment horizontal="center" vertical="center" wrapText="1"/>
    </xf>
    <xf numFmtId="180" fontId="52" fillId="38" borderId="10" xfId="0" applyNumberFormat="1" applyFont="1" applyFill="1" applyBorder="1" applyAlignment="1">
      <alignment horizontal="center" vertical="center" wrapText="1"/>
    </xf>
    <xf numFmtId="180" fontId="50" fillId="0" borderId="0" xfId="0" applyNumberFormat="1" applyFont="1" applyAlignment="1">
      <alignment horizontal="center" vertical="center"/>
    </xf>
    <xf numFmtId="180" fontId="51" fillId="0" borderId="13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51" fillId="0" borderId="14" xfId="0" applyNumberFormat="1" applyFont="1" applyBorder="1" applyAlignment="1">
      <alignment horizontal="center" vertical="center" wrapText="1"/>
    </xf>
    <xf numFmtId="180" fontId="50" fillId="0" borderId="0" xfId="0" applyNumberFormat="1" applyFont="1" applyAlignment="1">
      <alignment horizontal="right" vertical="center"/>
    </xf>
    <xf numFmtId="180" fontId="51" fillId="0" borderId="15" xfId="0" applyNumberFormat="1" applyFont="1" applyFill="1" applyBorder="1" applyAlignment="1">
      <alignment horizontal="center" vertical="center" wrapText="1"/>
    </xf>
    <xf numFmtId="180" fontId="51" fillId="0" borderId="16" xfId="0" applyNumberFormat="1" applyFont="1" applyFill="1" applyBorder="1" applyAlignment="1">
      <alignment horizontal="center" vertical="center" wrapText="1"/>
    </xf>
    <xf numFmtId="180" fontId="51" fillId="0" borderId="17" xfId="0" applyNumberFormat="1" applyFont="1" applyFill="1" applyBorder="1" applyAlignment="1">
      <alignment horizontal="center" vertical="center" wrapText="1"/>
    </xf>
    <xf numFmtId="180" fontId="51" fillId="39" borderId="18" xfId="0" applyNumberFormat="1" applyFont="1" applyFill="1" applyBorder="1" applyAlignment="1">
      <alignment horizontal="center" vertical="center" wrapText="1"/>
    </xf>
    <xf numFmtId="180" fontId="51" fillId="39" borderId="19" xfId="0" applyNumberFormat="1" applyFont="1" applyFill="1" applyBorder="1" applyAlignment="1">
      <alignment horizontal="center" vertical="center" wrapText="1"/>
    </xf>
    <xf numFmtId="180" fontId="51" fillId="39" borderId="20" xfId="0" applyNumberFormat="1" applyFont="1" applyFill="1" applyBorder="1" applyAlignment="1">
      <alignment horizontal="center" vertical="center" wrapText="1"/>
    </xf>
    <xf numFmtId="180" fontId="52" fillId="40" borderId="10" xfId="0" applyNumberFormat="1" applyFont="1" applyFill="1" applyBorder="1" applyAlignment="1">
      <alignment horizontal="center" vertical="center" wrapText="1"/>
    </xf>
    <xf numFmtId="180" fontId="53" fillId="5" borderId="10" xfId="0" applyNumberFormat="1" applyFont="1" applyFill="1" applyBorder="1" applyAlignment="1">
      <alignment horizontal="center" vertical="center" wrapText="1"/>
    </xf>
    <xf numFmtId="180" fontId="51" fillId="5" borderId="14" xfId="0" applyNumberFormat="1" applyFont="1" applyFill="1" applyBorder="1" applyAlignment="1">
      <alignment horizontal="center" vertical="center" wrapText="1"/>
    </xf>
    <xf numFmtId="180" fontId="51" fillId="5" borderId="10" xfId="0" applyNumberFormat="1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180" fontId="55" fillId="0" borderId="10" xfId="0" applyNumberFormat="1" applyFont="1" applyFill="1" applyBorder="1" applyAlignment="1">
      <alignment horizontal="center" vertical="center"/>
    </xf>
    <xf numFmtId="180" fontId="55" fillId="40" borderId="10" xfId="0" applyNumberFormat="1" applyFont="1" applyFill="1" applyBorder="1" applyAlignment="1">
      <alignment horizontal="center" vertical="center"/>
    </xf>
    <xf numFmtId="180" fontId="56" fillId="40" borderId="10" xfId="0" applyNumberFormat="1" applyFont="1" applyFill="1" applyBorder="1" applyAlignment="1">
      <alignment horizontal="center" vertical="center" wrapText="1"/>
    </xf>
    <xf numFmtId="180" fontId="53" fillId="40" borderId="10" xfId="0" applyNumberFormat="1" applyFont="1" applyFill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180" fontId="56" fillId="5" borderId="10" xfId="0" applyNumberFormat="1" applyFont="1" applyFill="1" applyBorder="1" applyAlignment="1">
      <alignment horizontal="center" vertical="center" wrapText="1"/>
    </xf>
    <xf numFmtId="180" fontId="50" fillId="0" borderId="22" xfId="0" applyNumberFormat="1" applyFont="1" applyBorder="1" applyAlignment="1">
      <alignment horizontal="center" vertical="center"/>
    </xf>
    <xf numFmtId="180" fontId="50" fillId="0" borderId="23" xfId="0" applyNumberFormat="1" applyFont="1" applyBorder="1" applyAlignment="1">
      <alignment horizontal="center" vertical="center"/>
    </xf>
    <xf numFmtId="180" fontId="50" fillId="0" borderId="24" xfId="0" applyNumberFormat="1" applyFont="1" applyBorder="1" applyAlignment="1">
      <alignment horizontal="center" vertical="center"/>
    </xf>
    <xf numFmtId="180" fontId="57" fillId="0" borderId="0" xfId="0" applyNumberFormat="1" applyFont="1" applyAlignment="1">
      <alignment horizontal="center" vertical="center"/>
    </xf>
    <xf numFmtId="180" fontId="51" fillId="0" borderId="10" xfId="0" applyNumberFormat="1" applyFont="1" applyBorder="1" applyAlignment="1">
      <alignment horizontal="center" vertical="center" wrapText="1"/>
    </xf>
    <xf numFmtId="180" fontId="56" fillId="5" borderId="10" xfId="0" applyNumberFormat="1" applyFont="1" applyFill="1" applyBorder="1" applyAlignment="1">
      <alignment horizontal="center" vertical="center" wrapText="1"/>
    </xf>
    <xf numFmtId="180" fontId="56" fillId="5" borderId="13" xfId="0" applyNumberFormat="1" applyFont="1" applyFill="1" applyBorder="1" applyAlignment="1">
      <alignment horizontal="center" vertical="center" wrapText="1"/>
    </xf>
    <xf numFmtId="180" fontId="56" fillId="5" borderId="25" xfId="0" applyNumberFormat="1" applyFont="1" applyFill="1" applyBorder="1" applyAlignment="1">
      <alignment horizontal="center" vertical="center" wrapText="1"/>
    </xf>
    <xf numFmtId="180" fontId="56" fillId="5" borderId="14" xfId="0" applyNumberFormat="1" applyFont="1" applyFill="1" applyBorder="1" applyAlignment="1">
      <alignment horizontal="center" vertical="center" wrapText="1"/>
    </xf>
    <xf numFmtId="183" fontId="56" fillId="41" borderId="10" xfId="0" applyNumberFormat="1" applyFont="1" applyFill="1" applyBorder="1" applyAlignment="1">
      <alignment horizontal="center" vertical="center" wrapText="1"/>
    </xf>
    <xf numFmtId="180" fontId="49" fillId="35" borderId="0" xfId="0" applyNumberFormat="1" applyFont="1" applyFill="1" applyBorder="1" applyAlignment="1">
      <alignment horizontal="center" vertical="center"/>
    </xf>
    <xf numFmtId="180" fontId="49" fillId="33" borderId="0" xfId="0" applyNumberFormat="1" applyFont="1" applyFill="1" applyBorder="1" applyAlignment="1">
      <alignment horizontal="center" vertical="center"/>
    </xf>
    <xf numFmtId="180" fontId="49" fillId="3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40" sqref="S40"/>
    </sheetView>
  </sheetViews>
  <sheetFormatPr defaultColWidth="9.140625" defaultRowHeight="15"/>
  <cols>
    <col min="1" max="2" width="9.00390625" style="1" customWidth="1"/>
    <col min="3" max="33" width="3.57421875" style="1" customWidth="1"/>
    <col min="34" max="37" width="5.57421875" style="1" customWidth="1"/>
    <col min="38" max="16384" width="9.00390625" style="1" customWidth="1"/>
  </cols>
  <sheetData>
    <row r="1" spans="1:37" s="2" customFormat="1" ht="45" customHeight="1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s="3" customFormat="1" ht="15" customHeight="1">
      <c r="A2" s="7" t="s">
        <v>6</v>
      </c>
      <c r="B2" s="8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s="3" customFormat="1" ht="15" customHeight="1">
      <c r="A3" s="10" t="s">
        <v>29</v>
      </c>
      <c r="B3" s="11" t="s">
        <v>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s="3" customFormat="1" ht="24.75" customHeight="1">
      <c r="A4" s="46" t="s">
        <v>0</v>
      </c>
      <c r="B4" s="47" t="s">
        <v>1</v>
      </c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  <c r="O4" s="40">
        <v>13</v>
      </c>
      <c r="P4" s="40">
        <v>14</v>
      </c>
      <c r="Q4" s="40">
        <v>15</v>
      </c>
      <c r="R4" s="40">
        <v>16</v>
      </c>
      <c r="S4" s="40">
        <v>17</v>
      </c>
      <c r="T4" s="40">
        <v>18</v>
      </c>
      <c r="U4" s="40">
        <v>19</v>
      </c>
      <c r="V4" s="40">
        <v>20</v>
      </c>
      <c r="W4" s="40">
        <v>21</v>
      </c>
      <c r="X4" s="40">
        <v>22</v>
      </c>
      <c r="Y4" s="40">
        <v>23</v>
      </c>
      <c r="Z4" s="40">
        <v>24</v>
      </c>
      <c r="AA4" s="40">
        <v>25</v>
      </c>
      <c r="AB4" s="40">
        <v>26</v>
      </c>
      <c r="AC4" s="40">
        <v>27</v>
      </c>
      <c r="AD4" s="40">
        <v>28</v>
      </c>
      <c r="AE4" s="40">
        <v>29</v>
      </c>
      <c r="AF4" s="40">
        <v>30</v>
      </c>
      <c r="AG4" s="37"/>
      <c r="AH4" s="48" t="s">
        <v>10</v>
      </c>
      <c r="AI4" s="48"/>
      <c r="AJ4" s="49"/>
      <c r="AK4" s="50">
        <f>MAX(AK6:AK29)</f>
        <v>18</v>
      </c>
    </row>
    <row r="5" spans="1:37" s="3" customFormat="1" ht="24.75" customHeight="1">
      <c r="A5" s="46"/>
      <c r="B5" s="47"/>
      <c r="C5" s="29" t="s">
        <v>20</v>
      </c>
      <c r="D5" s="29" t="s">
        <v>21</v>
      </c>
      <c r="E5" s="29" t="s">
        <v>22</v>
      </c>
      <c r="F5" s="29" t="s">
        <v>23</v>
      </c>
      <c r="G5" s="29" t="s">
        <v>17</v>
      </c>
      <c r="H5" s="29" t="s">
        <v>18</v>
      </c>
      <c r="I5" s="29" t="s">
        <v>19</v>
      </c>
      <c r="J5" s="29" t="s">
        <v>20</v>
      </c>
      <c r="K5" s="29" t="s">
        <v>21</v>
      </c>
      <c r="L5" s="29" t="s">
        <v>22</v>
      </c>
      <c r="M5" s="29" t="s">
        <v>23</v>
      </c>
      <c r="N5" s="29" t="s">
        <v>17</v>
      </c>
      <c r="O5" s="29" t="s">
        <v>18</v>
      </c>
      <c r="P5" s="29" t="s">
        <v>19</v>
      </c>
      <c r="Q5" s="29" t="s">
        <v>20</v>
      </c>
      <c r="R5" s="29" t="s">
        <v>21</v>
      </c>
      <c r="S5" s="29" t="s">
        <v>22</v>
      </c>
      <c r="T5" s="29" t="s">
        <v>23</v>
      </c>
      <c r="U5" s="29" t="s">
        <v>17</v>
      </c>
      <c r="V5" s="29" t="s">
        <v>18</v>
      </c>
      <c r="W5" s="29" t="s">
        <v>19</v>
      </c>
      <c r="X5" s="29" t="s">
        <v>20</v>
      </c>
      <c r="Y5" s="29" t="s">
        <v>21</v>
      </c>
      <c r="Z5" s="29" t="s">
        <v>22</v>
      </c>
      <c r="AA5" s="29" t="s">
        <v>23</v>
      </c>
      <c r="AB5" s="29" t="s">
        <v>17</v>
      </c>
      <c r="AC5" s="29" t="s">
        <v>18</v>
      </c>
      <c r="AD5" s="29" t="s">
        <v>19</v>
      </c>
      <c r="AE5" s="29" t="s">
        <v>47</v>
      </c>
      <c r="AF5" s="29" t="s">
        <v>48</v>
      </c>
      <c r="AG5" s="38"/>
      <c r="AH5" s="30" t="s">
        <v>11</v>
      </c>
      <c r="AI5" s="30" t="s">
        <v>24</v>
      </c>
      <c r="AJ5" s="31" t="s">
        <v>12</v>
      </c>
      <c r="AK5" s="31" t="s">
        <v>9</v>
      </c>
    </row>
    <row r="6" spans="1:37" s="3" customFormat="1" ht="24.75" customHeight="1">
      <c r="A6" s="45" t="s">
        <v>2</v>
      </c>
      <c r="B6" s="32" t="s">
        <v>43</v>
      </c>
      <c r="C6" s="15"/>
      <c r="D6" s="15"/>
      <c r="E6" s="15"/>
      <c r="F6" s="15"/>
      <c r="G6" s="15"/>
      <c r="H6" s="15"/>
      <c r="I6" s="15"/>
      <c r="J6" s="15"/>
      <c r="K6" s="16" t="s">
        <v>3</v>
      </c>
      <c r="L6" s="16" t="s">
        <v>12</v>
      </c>
      <c r="M6" s="16" t="s">
        <v>12</v>
      </c>
      <c r="N6" s="16" t="s">
        <v>12</v>
      </c>
      <c r="O6" s="16" t="s">
        <v>12</v>
      </c>
      <c r="P6" s="16" t="s">
        <v>12</v>
      </c>
      <c r="Q6" s="15"/>
      <c r="R6" s="16" t="s">
        <v>3</v>
      </c>
      <c r="S6" s="16" t="s">
        <v>12</v>
      </c>
      <c r="T6" s="16" t="s">
        <v>12</v>
      </c>
      <c r="U6" s="16" t="s">
        <v>12</v>
      </c>
      <c r="V6" s="16" t="s">
        <v>12</v>
      </c>
      <c r="W6" s="15"/>
      <c r="X6" s="15"/>
      <c r="Y6" s="16" t="s">
        <v>3</v>
      </c>
      <c r="Z6" s="16" t="s">
        <v>12</v>
      </c>
      <c r="AA6" s="16" t="s">
        <v>12</v>
      </c>
      <c r="AB6" s="16" t="s">
        <v>12</v>
      </c>
      <c r="AC6" s="16" t="s">
        <v>12</v>
      </c>
      <c r="AD6" s="16" t="s">
        <v>12</v>
      </c>
      <c r="AE6" s="15"/>
      <c r="AF6" s="16" t="s">
        <v>12</v>
      </c>
      <c r="AG6" s="28"/>
      <c r="AH6" s="20">
        <f>COUNTIF(C6:AG6,"서울")</f>
        <v>0</v>
      </c>
      <c r="AI6" s="20">
        <f>COUNTIF(C6:AG6,"전지")</f>
        <v>0</v>
      </c>
      <c r="AJ6" s="39">
        <f>COUNTIF(C6:AG6,"문경")</f>
        <v>18</v>
      </c>
      <c r="AK6" s="39">
        <f>SUM(AH6:AJ6)</f>
        <v>18</v>
      </c>
    </row>
    <row r="7" spans="1:37" s="3" customFormat="1" ht="24.75" customHeight="1">
      <c r="A7" s="45"/>
      <c r="B7" s="32" t="s">
        <v>44</v>
      </c>
      <c r="C7" s="15"/>
      <c r="D7" s="15"/>
      <c r="E7" s="15"/>
      <c r="F7" s="15"/>
      <c r="G7" s="15"/>
      <c r="H7" s="15"/>
      <c r="I7" s="15"/>
      <c r="J7" s="15"/>
      <c r="K7" s="16" t="s">
        <v>51</v>
      </c>
      <c r="L7" s="16" t="s">
        <v>11</v>
      </c>
      <c r="M7" s="16" t="s">
        <v>11</v>
      </c>
      <c r="N7" s="16" t="s">
        <v>11</v>
      </c>
      <c r="O7" s="16" t="s">
        <v>12</v>
      </c>
      <c r="P7" s="16" t="s">
        <v>12</v>
      </c>
      <c r="Q7" s="15"/>
      <c r="R7" s="51" t="s">
        <v>52</v>
      </c>
      <c r="S7" s="51" t="s">
        <v>52</v>
      </c>
      <c r="T7" s="51" t="s">
        <v>52</v>
      </c>
      <c r="U7" s="51" t="s">
        <v>52</v>
      </c>
      <c r="V7" s="51" t="s">
        <v>52</v>
      </c>
      <c r="W7" s="15"/>
      <c r="X7" s="15"/>
      <c r="Y7" s="51" t="s">
        <v>52</v>
      </c>
      <c r="Z7" s="51" t="s">
        <v>52</v>
      </c>
      <c r="AA7" s="51" t="s">
        <v>52</v>
      </c>
      <c r="AB7" s="51" t="s">
        <v>52</v>
      </c>
      <c r="AC7" s="16" t="s">
        <v>12</v>
      </c>
      <c r="AD7" s="16" t="s">
        <v>11</v>
      </c>
      <c r="AE7" s="52" t="s">
        <v>54</v>
      </c>
      <c r="AF7" s="52" t="s">
        <v>54</v>
      </c>
      <c r="AG7" s="28"/>
      <c r="AH7" s="20">
        <f aca="true" t="shared" si="0" ref="AH7:AH28">COUNTIF(C7:AG7,"서울")</f>
        <v>5</v>
      </c>
      <c r="AI7" s="20">
        <f aca="true" t="shared" si="1" ref="AI7:AI28">COUNTIF(C7:AG7,"전지")</f>
        <v>9</v>
      </c>
      <c r="AJ7" s="39">
        <f aca="true" t="shared" si="2" ref="AJ7:AJ28">COUNTIF(C7:AG7,"문경")</f>
        <v>3</v>
      </c>
      <c r="AK7" s="39">
        <f aca="true" t="shared" si="3" ref="AK7:AK19">SUM(AH7:AJ7)</f>
        <v>17</v>
      </c>
    </row>
    <row r="8" spans="1:37" s="3" customFormat="1" ht="24.75" customHeight="1">
      <c r="A8" s="45"/>
      <c r="B8" s="32" t="s">
        <v>45</v>
      </c>
      <c r="C8" s="15"/>
      <c r="D8" s="15"/>
      <c r="E8" s="15"/>
      <c r="F8" s="15"/>
      <c r="G8" s="15"/>
      <c r="H8" s="15"/>
      <c r="I8" s="15"/>
      <c r="J8" s="15"/>
      <c r="K8" s="16" t="s">
        <v>3</v>
      </c>
      <c r="L8" s="16" t="s">
        <v>3</v>
      </c>
      <c r="M8" s="16" t="s">
        <v>3</v>
      </c>
      <c r="N8" s="16" t="s">
        <v>3</v>
      </c>
      <c r="O8" s="16" t="s">
        <v>3</v>
      </c>
      <c r="P8" s="16" t="s">
        <v>3</v>
      </c>
      <c r="Q8" s="15"/>
      <c r="R8" s="16" t="s">
        <v>3</v>
      </c>
      <c r="S8" s="16" t="s">
        <v>3</v>
      </c>
      <c r="T8" s="16" t="s">
        <v>3</v>
      </c>
      <c r="U8" s="16" t="s">
        <v>3</v>
      </c>
      <c r="V8" s="16" t="s">
        <v>3</v>
      </c>
      <c r="W8" s="15"/>
      <c r="X8" s="15"/>
      <c r="Y8" s="16" t="s">
        <v>3</v>
      </c>
      <c r="Z8" s="16" t="s">
        <v>3</v>
      </c>
      <c r="AA8" s="16" t="s">
        <v>3</v>
      </c>
      <c r="AB8" s="16" t="s">
        <v>3</v>
      </c>
      <c r="AC8" s="16" t="s">
        <v>3</v>
      </c>
      <c r="AD8" s="16" t="s">
        <v>11</v>
      </c>
      <c r="AE8" s="52" t="s">
        <v>54</v>
      </c>
      <c r="AF8" s="52" t="s">
        <v>54</v>
      </c>
      <c r="AG8" s="28"/>
      <c r="AH8" s="20">
        <f t="shared" si="0"/>
        <v>1</v>
      </c>
      <c r="AI8" s="20">
        <f t="shared" si="1"/>
        <v>0</v>
      </c>
      <c r="AJ8" s="39">
        <f t="shared" si="2"/>
        <v>16</v>
      </c>
      <c r="AK8" s="39">
        <f t="shared" si="3"/>
        <v>17</v>
      </c>
    </row>
    <row r="9" spans="1:37" s="3" customFormat="1" ht="24.75" customHeight="1">
      <c r="A9" s="45"/>
      <c r="B9" s="32" t="s">
        <v>30</v>
      </c>
      <c r="C9" s="15"/>
      <c r="D9" s="15"/>
      <c r="E9" s="15"/>
      <c r="F9" s="15"/>
      <c r="G9" s="15"/>
      <c r="H9" s="15"/>
      <c r="I9" s="15"/>
      <c r="J9" s="15"/>
      <c r="K9" s="16" t="s">
        <v>3</v>
      </c>
      <c r="L9" s="16" t="s">
        <v>3</v>
      </c>
      <c r="M9" s="16" t="s">
        <v>3</v>
      </c>
      <c r="N9" s="16" t="s">
        <v>3</v>
      </c>
      <c r="O9" s="16" t="s">
        <v>3</v>
      </c>
      <c r="P9" s="16" t="s">
        <v>3</v>
      </c>
      <c r="Q9" s="15"/>
      <c r="R9" s="16" t="s">
        <v>3</v>
      </c>
      <c r="S9" s="16" t="s">
        <v>3</v>
      </c>
      <c r="T9" s="16" t="s">
        <v>3</v>
      </c>
      <c r="U9" s="16" t="s">
        <v>3</v>
      </c>
      <c r="V9" s="16" t="s">
        <v>3</v>
      </c>
      <c r="W9" s="15"/>
      <c r="X9" s="15"/>
      <c r="Y9" s="16" t="s">
        <v>3</v>
      </c>
      <c r="Z9" s="16" t="s">
        <v>3</v>
      </c>
      <c r="AA9" s="16" t="s">
        <v>3</v>
      </c>
      <c r="AB9" s="16" t="s">
        <v>3</v>
      </c>
      <c r="AC9" s="16" t="s">
        <v>3</v>
      </c>
      <c r="AD9" s="16" t="s">
        <v>11</v>
      </c>
      <c r="AE9" s="52" t="s">
        <v>54</v>
      </c>
      <c r="AF9" s="52" t="s">
        <v>54</v>
      </c>
      <c r="AG9" s="28"/>
      <c r="AH9" s="20">
        <f t="shared" si="0"/>
        <v>1</v>
      </c>
      <c r="AI9" s="20">
        <f t="shared" si="1"/>
        <v>0</v>
      </c>
      <c r="AJ9" s="39">
        <f t="shared" si="2"/>
        <v>16</v>
      </c>
      <c r="AK9" s="39">
        <f t="shared" si="3"/>
        <v>17</v>
      </c>
    </row>
    <row r="10" spans="1:37" s="3" customFormat="1" ht="24.75" customHeight="1">
      <c r="A10" s="45"/>
      <c r="B10" s="32" t="s">
        <v>31</v>
      </c>
      <c r="C10" s="15"/>
      <c r="D10" s="15"/>
      <c r="E10" s="15"/>
      <c r="F10" s="15"/>
      <c r="G10" s="15"/>
      <c r="H10" s="15"/>
      <c r="I10" s="15"/>
      <c r="J10" s="15"/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12</v>
      </c>
      <c r="P10" s="16" t="s">
        <v>12</v>
      </c>
      <c r="Q10" s="15"/>
      <c r="R10" s="51" t="s">
        <v>52</v>
      </c>
      <c r="S10" s="51" t="s">
        <v>52</v>
      </c>
      <c r="T10" s="51" t="s">
        <v>52</v>
      </c>
      <c r="U10" s="51" t="s">
        <v>52</v>
      </c>
      <c r="V10" s="51" t="s">
        <v>52</v>
      </c>
      <c r="W10" s="15"/>
      <c r="X10" s="15"/>
      <c r="Y10" s="51" t="s">
        <v>52</v>
      </c>
      <c r="Z10" s="51" t="s">
        <v>52</v>
      </c>
      <c r="AA10" s="51" t="s">
        <v>52</v>
      </c>
      <c r="AB10" s="51" t="s">
        <v>52</v>
      </c>
      <c r="AC10" s="16" t="s">
        <v>12</v>
      </c>
      <c r="AD10" s="16" t="s">
        <v>11</v>
      </c>
      <c r="AE10" s="52" t="s">
        <v>54</v>
      </c>
      <c r="AF10" s="52" t="s">
        <v>54</v>
      </c>
      <c r="AG10" s="28"/>
      <c r="AH10" s="20">
        <f t="shared" si="0"/>
        <v>5</v>
      </c>
      <c r="AI10" s="20">
        <f t="shared" si="1"/>
        <v>9</v>
      </c>
      <c r="AJ10" s="39">
        <f t="shared" si="2"/>
        <v>3</v>
      </c>
      <c r="AK10" s="39">
        <f t="shared" si="3"/>
        <v>17</v>
      </c>
    </row>
    <row r="11" spans="1:37" s="3" customFormat="1" ht="24.75" customHeight="1">
      <c r="A11" s="45"/>
      <c r="B11" s="33" t="s">
        <v>46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0">
        <f>COUNTIF(C11:AG11,"서울")</f>
        <v>0</v>
      </c>
      <c r="AI11" s="20">
        <f>COUNTIF(C11:AG11,"전지")</f>
        <v>0</v>
      </c>
      <c r="AJ11" s="39">
        <f>COUNTIF(C11:AG11,"문경")</f>
        <v>0</v>
      </c>
      <c r="AK11" s="39">
        <f>SUM(AH11:AJ11)</f>
        <v>0</v>
      </c>
    </row>
    <row r="12" spans="1:37" s="3" customFormat="1" ht="24.75" customHeight="1">
      <c r="A12" s="45" t="s">
        <v>4</v>
      </c>
      <c r="B12" s="32" t="s">
        <v>26</v>
      </c>
      <c r="C12" s="15"/>
      <c r="D12" s="15"/>
      <c r="E12" s="15"/>
      <c r="F12" s="15"/>
      <c r="G12" s="15"/>
      <c r="H12" s="15"/>
      <c r="I12" s="15"/>
      <c r="J12" s="15"/>
      <c r="K12" s="16" t="s">
        <v>3</v>
      </c>
      <c r="L12" s="16" t="s">
        <v>3</v>
      </c>
      <c r="M12" s="16" t="s">
        <v>3</v>
      </c>
      <c r="N12" s="16" t="s">
        <v>3</v>
      </c>
      <c r="O12" s="16" t="s">
        <v>3</v>
      </c>
      <c r="P12" s="16" t="s">
        <v>3</v>
      </c>
      <c r="Q12" s="15"/>
      <c r="R12" s="16" t="s">
        <v>3</v>
      </c>
      <c r="S12" s="16" t="s">
        <v>3</v>
      </c>
      <c r="T12" s="16" t="s">
        <v>3</v>
      </c>
      <c r="U12" s="16" t="s">
        <v>3</v>
      </c>
      <c r="V12" s="16" t="s">
        <v>3</v>
      </c>
      <c r="W12" s="15"/>
      <c r="X12" s="15"/>
      <c r="Y12" s="16" t="s">
        <v>3</v>
      </c>
      <c r="Z12" s="16" t="s">
        <v>3</v>
      </c>
      <c r="AA12" s="16" t="s">
        <v>3</v>
      </c>
      <c r="AB12" s="16" t="s">
        <v>3</v>
      </c>
      <c r="AC12" s="16" t="s">
        <v>3</v>
      </c>
      <c r="AD12" s="16" t="s">
        <v>11</v>
      </c>
      <c r="AE12" s="52" t="s">
        <v>54</v>
      </c>
      <c r="AF12" s="52" t="s">
        <v>54</v>
      </c>
      <c r="AG12" s="28"/>
      <c r="AH12" s="20">
        <f t="shared" si="0"/>
        <v>1</v>
      </c>
      <c r="AI12" s="20">
        <f t="shared" si="1"/>
        <v>0</v>
      </c>
      <c r="AJ12" s="39">
        <f t="shared" si="2"/>
        <v>16</v>
      </c>
      <c r="AK12" s="39">
        <f t="shared" si="3"/>
        <v>17</v>
      </c>
    </row>
    <row r="13" spans="1:37" s="3" customFormat="1" ht="24.75" customHeight="1">
      <c r="A13" s="45"/>
      <c r="B13" s="32" t="s">
        <v>27</v>
      </c>
      <c r="C13" s="15"/>
      <c r="D13" s="15"/>
      <c r="E13" s="15"/>
      <c r="F13" s="15"/>
      <c r="G13" s="15"/>
      <c r="H13" s="15"/>
      <c r="I13" s="15"/>
      <c r="J13" s="15"/>
      <c r="K13" s="16" t="s">
        <v>3</v>
      </c>
      <c r="L13" s="16" t="s">
        <v>3</v>
      </c>
      <c r="M13" s="16" t="s">
        <v>3</v>
      </c>
      <c r="N13" s="16" t="s">
        <v>3</v>
      </c>
      <c r="O13" s="16" t="s">
        <v>3</v>
      </c>
      <c r="P13" s="16" t="s">
        <v>3</v>
      </c>
      <c r="Q13" s="15"/>
      <c r="R13" s="16" t="s">
        <v>3</v>
      </c>
      <c r="S13" s="16" t="s">
        <v>3</v>
      </c>
      <c r="T13" s="16" t="s">
        <v>3</v>
      </c>
      <c r="U13" s="16" t="s">
        <v>3</v>
      </c>
      <c r="V13" s="16" t="s">
        <v>3</v>
      </c>
      <c r="W13" s="15"/>
      <c r="X13" s="15"/>
      <c r="Y13" s="16" t="s">
        <v>3</v>
      </c>
      <c r="Z13" s="16" t="s">
        <v>3</v>
      </c>
      <c r="AA13" s="16" t="s">
        <v>3</v>
      </c>
      <c r="AB13" s="16" t="s">
        <v>3</v>
      </c>
      <c r="AC13" s="16" t="s">
        <v>3</v>
      </c>
      <c r="AD13" s="16" t="s">
        <v>11</v>
      </c>
      <c r="AE13" s="52" t="s">
        <v>54</v>
      </c>
      <c r="AF13" s="52" t="s">
        <v>54</v>
      </c>
      <c r="AG13" s="28"/>
      <c r="AH13" s="20">
        <f t="shared" si="0"/>
        <v>1</v>
      </c>
      <c r="AI13" s="20">
        <f t="shared" si="1"/>
        <v>0</v>
      </c>
      <c r="AJ13" s="39">
        <f t="shared" si="2"/>
        <v>16</v>
      </c>
      <c r="AK13" s="39">
        <f t="shared" si="3"/>
        <v>17</v>
      </c>
    </row>
    <row r="14" spans="1:37" s="3" customFormat="1" ht="24.75" customHeight="1">
      <c r="A14" s="45"/>
      <c r="B14" s="32" t="s">
        <v>50</v>
      </c>
      <c r="C14" s="15"/>
      <c r="D14" s="15"/>
      <c r="E14" s="15"/>
      <c r="F14" s="15"/>
      <c r="G14" s="15"/>
      <c r="H14" s="15"/>
      <c r="I14" s="15"/>
      <c r="J14" s="15"/>
      <c r="K14" s="16" t="s">
        <v>3</v>
      </c>
      <c r="L14" s="16" t="s">
        <v>3</v>
      </c>
      <c r="M14" s="16" t="s">
        <v>3</v>
      </c>
      <c r="N14" s="16" t="s">
        <v>3</v>
      </c>
      <c r="O14" s="16" t="s">
        <v>3</v>
      </c>
      <c r="P14" s="16" t="s">
        <v>3</v>
      </c>
      <c r="Q14" s="15"/>
      <c r="R14" s="16" t="s">
        <v>3</v>
      </c>
      <c r="S14" s="16" t="s">
        <v>3</v>
      </c>
      <c r="T14" s="16" t="s">
        <v>3</v>
      </c>
      <c r="U14" s="16" t="s">
        <v>3</v>
      </c>
      <c r="V14" s="16" t="s">
        <v>3</v>
      </c>
      <c r="W14" s="15"/>
      <c r="X14" s="15"/>
      <c r="Y14" s="16" t="s">
        <v>3</v>
      </c>
      <c r="Z14" s="16" t="s">
        <v>3</v>
      </c>
      <c r="AA14" s="16" t="s">
        <v>3</v>
      </c>
      <c r="AB14" s="16" t="s">
        <v>3</v>
      </c>
      <c r="AC14" s="16" t="s">
        <v>3</v>
      </c>
      <c r="AD14" s="16" t="s">
        <v>3</v>
      </c>
      <c r="AE14" s="15"/>
      <c r="AF14" s="16" t="s">
        <v>12</v>
      </c>
      <c r="AG14" s="28"/>
      <c r="AH14" s="20">
        <f t="shared" si="0"/>
        <v>0</v>
      </c>
      <c r="AI14" s="20">
        <f t="shared" si="1"/>
        <v>0</v>
      </c>
      <c r="AJ14" s="39">
        <f t="shared" si="2"/>
        <v>18</v>
      </c>
      <c r="AK14" s="39">
        <f t="shared" si="3"/>
        <v>18</v>
      </c>
    </row>
    <row r="15" spans="1:37" s="3" customFormat="1" ht="24.75" customHeight="1">
      <c r="A15" s="45"/>
      <c r="B15" s="32" t="s">
        <v>28</v>
      </c>
      <c r="C15" s="15"/>
      <c r="D15" s="15"/>
      <c r="E15" s="15"/>
      <c r="F15" s="15"/>
      <c r="G15" s="15"/>
      <c r="H15" s="15"/>
      <c r="I15" s="15"/>
      <c r="J15" s="15"/>
      <c r="K15" s="16" t="s">
        <v>3</v>
      </c>
      <c r="L15" s="16" t="s">
        <v>3</v>
      </c>
      <c r="M15" s="16" t="s">
        <v>3</v>
      </c>
      <c r="N15" s="16" t="s">
        <v>3</v>
      </c>
      <c r="O15" s="16" t="s">
        <v>3</v>
      </c>
      <c r="P15" s="16" t="s">
        <v>3</v>
      </c>
      <c r="Q15" s="15"/>
      <c r="R15" s="16" t="s">
        <v>3</v>
      </c>
      <c r="S15" s="16" t="s">
        <v>3</v>
      </c>
      <c r="T15" s="16" t="s">
        <v>3</v>
      </c>
      <c r="U15" s="16" t="s">
        <v>3</v>
      </c>
      <c r="V15" s="16" t="s">
        <v>3</v>
      </c>
      <c r="W15" s="15"/>
      <c r="X15" s="15"/>
      <c r="Y15" s="16" t="s">
        <v>3</v>
      </c>
      <c r="Z15" s="16" t="s">
        <v>3</v>
      </c>
      <c r="AA15" s="16" t="s">
        <v>3</v>
      </c>
      <c r="AB15" s="16" t="s">
        <v>3</v>
      </c>
      <c r="AC15" s="16" t="s">
        <v>3</v>
      </c>
      <c r="AD15" s="16" t="s">
        <v>11</v>
      </c>
      <c r="AE15" s="52" t="s">
        <v>54</v>
      </c>
      <c r="AF15" s="52" t="s">
        <v>54</v>
      </c>
      <c r="AG15" s="28"/>
      <c r="AH15" s="20">
        <f t="shared" si="0"/>
        <v>1</v>
      </c>
      <c r="AI15" s="20">
        <f t="shared" si="1"/>
        <v>0</v>
      </c>
      <c r="AJ15" s="39">
        <f t="shared" si="2"/>
        <v>16</v>
      </c>
      <c r="AK15" s="39">
        <f t="shared" si="3"/>
        <v>17</v>
      </c>
    </row>
    <row r="16" spans="1:37" s="3" customFormat="1" ht="24.75" customHeight="1">
      <c r="A16" s="45"/>
      <c r="B16" s="32" t="s">
        <v>37</v>
      </c>
      <c r="C16" s="15"/>
      <c r="D16" s="15"/>
      <c r="E16" s="15"/>
      <c r="F16" s="15"/>
      <c r="G16" s="15"/>
      <c r="H16" s="15"/>
      <c r="I16" s="15"/>
      <c r="J16" s="15"/>
      <c r="K16" s="16" t="s">
        <v>3</v>
      </c>
      <c r="L16" s="16" t="s">
        <v>3</v>
      </c>
      <c r="M16" s="16" t="s">
        <v>3</v>
      </c>
      <c r="N16" s="16" t="s">
        <v>3</v>
      </c>
      <c r="O16" s="16" t="s">
        <v>3</v>
      </c>
      <c r="P16" s="16" t="s">
        <v>3</v>
      </c>
      <c r="Q16" s="15"/>
      <c r="R16" s="16" t="s">
        <v>3</v>
      </c>
      <c r="S16" s="16" t="s">
        <v>3</v>
      </c>
      <c r="T16" s="16" t="s">
        <v>3</v>
      </c>
      <c r="U16" s="16" t="s">
        <v>3</v>
      </c>
      <c r="V16" s="16" t="s">
        <v>3</v>
      </c>
      <c r="W16" s="15"/>
      <c r="X16" s="15"/>
      <c r="Y16" s="16" t="s">
        <v>3</v>
      </c>
      <c r="Z16" s="16" t="s">
        <v>3</v>
      </c>
      <c r="AA16" s="16" t="s">
        <v>3</v>
      </c>
      <c r="AB16" s="16" t="s">
        <v>3</v>
      </c>
      <c r="AC16" s="16" t="s">
        <v>3</v>
      </c>
      <c r="AD16" s="16" t="s">
        <v>3</v>
      </c>
      <c r="AE16" s="15"/>
      <c r="AF16" s="16" t="s">
        <v>12</v>
      </c>
      <c r="AG16" s="28"/>
      <c r="AH16" s="20">
        <f t="shared" si="0"/>
        <v>0</v>
      </c>
      <c r="AI16" s="20">
        <f t="shared" si="1"/>
        <v>0</v>
      </c>
      <c r="AJ16" s="39">
        <f t="shared" si="2"/>
        <v>18</v>
      </c>
      <c r="AK16" s="39">
        <f t="shared" si="3"/>
        <v>18</v>
      </c>
    </row>
    <row r="17" spans="1:37" s="3" customFormat="1" ht="24.75" customHeight="1">
      <c r="A17" s="45"/>
      <c r="B17" s="32" t="s">
        <v>38</v>
      </c>
      <c r="C17" s="15"/>
      <c r="D17" s="15"/>
      <c r="E17" s="15"/>
      <c r="F17" s="15"/>
      <c r="G17" s="15"/>
      <c r="H17" s="15"/>
      <c r="I17" s="15"/>
      <c r="J17" s="15"/>
      <c r="K17" s="16" t="s">
        <v>3</v>
      </c>
      <c r="L17" s="16" t="s">
        <v>3</v>
      </c>
      <c r="M17" s="16" t="s">
        <v>3</v>
      </c>
      <c r="N17" s="16" t="s">
        <v>3</v>
      </c>
      <c r="O17" s="16" t="s">
        <v>3</v>
      </c>
      <c r="P17" s="16" t="s">
        <v>3</v>
      </c>
      <c r="Q17" s="15"/>
      <c r="R17" s="16" t="s">
        <v>3</v>
      </c>
      <c r="S17" s="16" t="s">
        <v>3</v>
      </c>
      <c r="T17" s="16" t="s">
        <v>3</v>
      </c>
      <c r="U17" s="16" t="s">
        <v>3</v>
      </c>
      <c r="V17" s="16" t="s">
        <v>3</v>
      </c>
      <c r="W17" s="15"/>
      <c r="X17" s="15"/>
      <c r="Y17" s="16" t="s">
        <v>3</v>
      </c>
      <c r="Z17" s="16" t="s">
        <v>3</v>
      </c>
      <c r="AA17" s="16" t="s">
        <v>3</v>
      </c>
      <c r="AB17" s="16" t="s">
        <v>3</v>
      </c>
      <c r="AC17" s="16" t="s">
        <v>3</v>
      </c>
      <c r="AD17" s="16" t="s">
        <v>3</v>
      </c>
      <c r="AE17" s="15"/>
      <c r="AF17" s="16" t="s">
        <v>12</v>
      </c>
      <c r="AG17" s="28"/>
      <c r="AH17" s="20">
        <f t="shared" si="0"/>
        <v>0</v>
      </c>
      <c r="AI17" s="20">
        <f t="shared" si="1"/>
        <v>0</v>
      </c>
      <c r="AJ17" s="39">
        <f t="shared" si="2"/>
        <v>18</v>
      </c>
      <c r="AK17" s="39">
        <f t="shared" si="3"/>
        <v>18</v>
      </c>
    </row>
    <row r="18" spans="1:37" s="3" customFormat="1" ht="24.75" customHeight="1">
      <c r="A18" s="45"/>
      <c r="B18" s="32" t="s">
        <v>39</v>
      </c>
      <c r="C18" s="15"/>
      <c r="D18" s="15"/>
      <c r="E18" s="15"/>
      <c r="F18" s="15"/>
      <c r="G18" s="15"/>
      <c r="H18" s="15"/>
      <c r="I18" s="15"/>
      <c r="J18" s="15"/>
      <c r="K18" s="16" t="s">
        <v>51</v>
      </c>
      <c r="L18" s="16" t="s">
        <v>51</v>
      </c>
      <c r="M18" s="16" t="s">
        <v>51</v>
      </c>
      <c r="N18" s="16" t="s">
        <v>51</v>
      </c>
      <c r="O18" s="16" t="s">
        <v>12</v>
      </c>
      <c r="P18" s="16" t="s">
        <v>12</v>
      </c>
      <c r="Q18" s="15"/>
      <c r="R18" s="51" t="s">
        <v>52</v>
      </c>
      <c r="S18" s="51" t="s">
        <v>52</v>
      </c>
      <c r="T18" s="51" t="s">
        <v>52</v>
      </c>
      <c r="U18" s="51" t="s">
        <v>52</v>
      </c>
      <c r="V18" s="51" t="s">
        <v>52</v>
      </c>
      <c r="W18" s="15"/>
      <c r="X18" s="15"/>
      <c r="Y18" s="51" t="s">
        <v>52</v>
      </c>
      <c r="Z18" s="51" t="s">
        <v>52</v>
      </c>
      <c r="AA18" s="51" t="s">
        <v>52</v>
      </c>
      <c r="AB18" s="51" t="s">
        <v>52</v>
      </c>
      <c r="AC18" s="16" t="s">
        <v>12</v>
      </c>
      <c r="AD18" s="16" t="s">
        <v>12</v>
      </c>
      <c r="AE18" s="15"/>
      <c r="AF18" s="53" t="s">
        <v>7</v>
      </c>
      <c r="AG18" s="28"/>
      <c r="AH18" s="20">
        <f t="shared" si="0"/>
        <v>4</v>
      </c>
      <c r="AI18" s="20">
        <f t="shared" si="1"/>
        <v>9</v>
      </c>
      <c r="AJ18" s="39">
        <f t="shared" si="2"/>
        <v>4</v>
      </c>
      <c r="AK18" s="39">
        <f t="shared" si="3"/>
        <v>17</v>
      </c>
    </row>
    <row r="19" spans="1:37" s="3" customFormat="1" ht="24.75" customHeight="1">
      <c r="A19" s="45"/>
      <c r="B19" s="32" t="s">
        <v>32</v>
      </c>
      <c r="C19" s="15"/>
      <c r="D19" s="15"/>
      <c r="E19" s="15"/>
      <c r="F19" s="15"/>
      <c r="G19" s="15"/>
      <c r="H19" s="15"/>
      <c r="I19" s="15"/>
      <c r="J19" s="15"/>
      <c r="K19" s="16" t="s">
        <v>51</v>
      </c>
      <c r="L19" s="16" t="s">
        <v>51</v>
      </c>
      <c r="M19" s="16" t="s">
        <v>51</v>
      </c>
      <c r="N19" s="16" t="s">
        <v>51</v>
      </c>
      <c r="O19" s="16" t="s">
        <v>12</v>
      </c>
      <c r="P19" s="16" t="s">
        <v>12</v>
      </c>
      <c r="Q19" s="15"/>
      <c r="R19" s="51" t="s">
        <v>52</v>
      </c>
      <c r="S19" s="51" t="s">
        <v>52</v>
      </c>
      <c r="T19" s="51" t="s">
        <v>52</v>
      </c>
      <c r="U19" s="51" t="s">
        <v>52</v>
      </c>
      <c r="V19" s="51" t="s">
        <v>52</v>
      </c>
      <c r="W19" s="15"/>
      <c r="X19" s="15"/>
      <c r="Y19" s="51" t="s">
        <v>52</v>
      </c>
      <c r="Z19" s="51" t="s">
        <v>52</v>
      </c>
      <c r="AA19" s="51" t="s">
        <v>52</v>
      </c>
      <c r="AB19" s="51" t="s">
        <v>52</v>
      </c>
      <c r="AC19" s="16" t="s">
        <v>12</v>
      </c>
      <c r="AD19" s="16" t="s">
        <v>11</v>
      </c>
      <c r="AE19" s="52" t="s">
        <v>54</v>
      </c>
      <c r="AF19" s="52" t="s">
        <v>54</v>
      </c>
      <c r="AG19" s="28"/>
      <c r="AH19" s="20">
        <f t="shared" si="0"/>
        <v>5</v>
      </c>
      <c r="AI19" s="20">
        <f t="shared" si="1"/>
        <v>9</v>
      </c>
      <c r="AJ19" s="39">
        <f t="shared" si="2"/>
        <v>3</v>
      </c>
      <c r="AK19" s="39">
        <f t="shared" si="3"/>
        <v>17</v>
      </c>
    </row>
    <row r="20" spans="1:37" s="4" customFormat="1" ht="24.75" customHeight="1">
      <c r="A20" s="45"/>
      <c r="B20" s="32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0">
        <f t="shared" si="0"/>
        <v>0</v>
      </c>
      <c r="AI20" s="20">
        <f t="shared" si="1"/>
        <v>0</v>
      </c>
      <c r="AJ20" s="39">
        <f t="shared" si="2"/>
        <v>0</v>
      </c>
      <c r="AK20" s="12">
        <f aca="true" t="shared" si="4" ref="AK20:AK29">SUM(AH20:AJ20)</f>
        <v>0</v>
      </c>
    </row>
    <row r="21" spans="1:37" s="3" customFormat="1" ht="24.75" customHeight="1">
      <c r="A21" s="45" t="s">
        <v>5</v>
      </c>
      <c r="B21" s="32" t="s">
        <v>40</v>
      </c>
      <c r="C21" s="15"/>
      <c r="D21" s="15"/>
      <c r="E21" s="15"/>
      <c r="F21" s="15"/>
      <c r="G21" s="15"/>
      <c r="H21" s="15"/>
      <c r="I21" s="15"/>
      <c r="J21" s="15"/>
      <c r="K21" s="16" t="s">
        <v>51</v>
      </c>
      <c r="L21" s="16" t="s">
        <v>51</v>
      </c>
      <c r="M21" s="16" t="s">
        <v>51</v>
      </c>
      <c r="N21" s="16" t="s">
        <v>51</v>
      </c>
      <c r="O21" s="16" t="s">
        <v>12</v>
      </c>
      <c r="P21" s="16" t="s">
        <v>12</v>
      </c>
      <c r="Q21" s="15"/>
      <c r="R21" s="51" t="s">
        <v>52</v>
      </c>
      <c r="S21" s="51" t="s">
        <v>52</v>
      </c>
      <c r="T21" s="51" t="s">
        <v>52</v>
      </c>
      <c r="U21" s="51" t="s">
        <v>52</v>
      </c>
      <c r="V21" s="51" t="s">
        <v>52</v>
      </c>
      <c r="W21" s="15"/>
      <c r="X21" s="15"/>
      <c r="Y21" s="51" t="s">
        <v>52</v>
      </c>
      <c r="Z21" s="51" t="s">
        <v>52</v>
      </c>
      <c r="AA21" s="51" t="s">
        <v>52</v>
      </c>
      <c r="AB21" s="51" t="s">
        <v>52</v>
      </c>
      <c r="AC21" s="16" t="s">
        <v>12</v>
      </c>
      <c r="AD21" s="16" t="s">
        <v>11</v>
      </c>
      <c r="AE21" s="52" t="s">
        <v>54</v>
      </c>
      <c r="AF21" s="52" t="s">
        <v>54</v>
      </c>
      <c r="AG21" s="28"/>
      <c r="AH21" s="20">
        <f t="shared" si="0"/>
        <v>5</v>
      </c>
      <c r="AI21" s="20">
        <f t="shared" si="1"/>
        <v>9</v>
      </c>
      <c r="AJ21" s="39">
        <f t="shared" si="2"/>
        <v>3</v>
      </c>
      <c r="AK21" s="39">
        <f t="shared" si="4"/>
        <v>17</v>
      </c>
    </row>
    <row r="22" spans="1:37" s="3" customFormat="1" ht="24.75" customHeight="1">
      <c r="A22" s="45"/>
      <c r="B22" s="32" t="s">
        <v>33</v>
      </c>
      <c r="C22" s="15"/>
      <c r="D22" s="15"/>
      <c r="E22" s="15"/>
      <c r="F22" s="15"/>
      <c r="G22" s="15"/>
      <c r="H22" s="15"/>
      <c r="I22" s="15"/>
      <c r="J22" s="15"/>
      <c r="K22" s="16" t="s">
        <v>51</v>
      </c>
      <c r="L22" s="16" t="s">
        <v>51</v>
      </c>
      <c r="M22" s="16" t="s">
        <v>51</v>
      </c>
      <c r="N22" s="16" t="s">
        <v>51</v>
      </c>
      <c r="O22" s="16" t="s">
        <v>12</v>
      </c>
      <c r="P22" s="16" t="s">
        <v>12</v>
      </c>
      <c r="Q22" s="15"/>
      <c r="R22" s="51" t="s">
        <v>52</v>
      </c>
      <c r="S22" s="51" t="s">
        <v>52</v>
      </c>
      <c r="T22" s="51" t="s">
        <v>52</v>
      </c>
      <c r="U22" s="51" t="s">
        <v>52</v>
      </c>
      <c r="V22" s="51" t="s">
        <v>52</v>
      </c>
      <c r="W22" s="15"/>
      <c r="X22" s="15"/>
      <c r="Y22" s="51" t="s">
        <v>52</v>
      </c>
      <c r="Z22" s="51" t="s">
        <v>52</v>
      </c>
      <c r="AA22" s="51" t="s">
        <v>52</v>
      </c>
      <c r="AB22" s="51" t="s">
        <v>52</v>
      </c>
      <c r="AC22" s="16" t="s">
        <v>12</v>
      </c>
      <c r="AD22" s="16" t="s">
        <v>11</v>
      </c>
      <c r="AE22" s="52" t="s">
        <v>54</v>
      </c>
      <c r="AF22" s="52" t="s">
        <v>54</v>
      </c>
      <c r="AG22" s="28"/>
      <c r="AH22" s="20">
        <f t="shared" si="0"/>
        <v>5</v>
      </c>
      <c r="AI22" s="20">
        <f t="shared" si="1"/>
        <v>9</v>
      </c>
      <c r="AJ22" s="39">
        <f t="shared" si="2"/>
        <v>3</v>
      </c>
      <c r="AK22" s="39">
        <f t="shared" si="4"/>
        <v>17</v>
      </c>
    </row>
    <row r="23" spans="1:37" s="3" customFormat="1" ht="24.75" customHeight="1">
      <c r="A23" s="45"/>
      <c r="B23" s="32" t="s">
        <v>34</v>
      </c>
      <c r="C23" s="28"/>
      <c r="D23" s="28"/>
      <c r="E23" s="28"/>
      <c r="F23" s="28"/>
      <c r="G23" s="28"/>
      <c r="H23" s="28"/>
      <c r="I23" s="28"/>
      <c r="J23" s="28"/>
      <c r="K23" s="53" t="s">
        <v>7</v>
      </c>
      <c r="L23" s="53" t="s">
        <v>7</v>
      </c>
      <c r="M23" s="53" t="s">
        <v>7</v>
      </c>
      <c r="N23" s="53" t="s">
        <v>7</v>
      </c>
      <c r="O23" s="53" t="s">
        <v>7</v>
      </c>
      <c r="P23" s="53" t="s">
        <v>7</v>
      </c>
      <c r="Q23" s="53" t="s">
        <v>7</v>
      </c>
      <c r="R23" s="53" t="s">
        <v>7</v>
      </c>
      <c r="S23" s="53" t="s">
        <v>7</v>
      </c>
      <c r="T23" s="53" t="s">
        <v>7</v>
      </c>
      <c r="U23" s="53" t="s">
        <v>7</v>
      </c>
      <c r="V23" s="53" t="s">
        <v>7</v>
      </c>
      <c r="W23" s="53" t="s">
        <v>7</v>
      </c>
      <c r="X23" s="53" t="s">
        <v>7</v>
      </c>
      <c r="Y23" s="53" t="s">
        <v>7</v>
      </c>
      <c r="Z23" s="53" t="s">
        <v>7</v>
      </c>
      <c r="AA23" s="53" t="s">
        <v>7</v>
      </c>
      <c r="AB23" s="53" t="s">
        <v>7</v>
      </c>
      <c r="AC23" s="53" t="s">
        <v>7</v>
      </c>
      <c r="AD23" s="53" t="s">
        <v>7</v>
      </c>
      <c r="AE23" s="52" t="s">
        <v>54</v>
      </c>
      <c r="AF23" s="52" t="s">
        <v>54</v>
      </c>
      <c r="AG23" s="28"/>
      <c r="AH23" s="20">
        <f t="shared" si="0"/>
        <v>0</v>
      </c>
      <c r="AI23" s="20">
        <f t="shared" si="1"/>
        <v>0</v>
      </c>
      <c r="AJ23" s="39">
        <f t="shared" si="2"/>
        <v>0</v>
      </c>
      <c r="AK23" s="39">
        <f t="shared" si="4"/>
        <v>0</v>
      </c>
    </row>
    <row r="24" spans="1:37" s="3" customFormat="1" ht="24.75" customHeight="1">
      <c r="A24" s="45"/>
      <c r="B24" s="32" t="s">
        <v>35</v>
      </c>
      <c r="C24" s="15"/>
      <c r="D24" s="15"/>
      <c r="E24" s="15"/>
      <c r="F24" s="15"/>
      <c r="G24" s="15"/>
      <c r="H24" s="15"/>
      <c r="I24" s="15"/>
      <c r="J24" s="15"/>
      <c r="K24" s="16" t="s">
        <v>3</v>
      </c>
      <c r="L24" s="16" t="s">
        <v>3</v>
      </c>
      <c r="M24" s="16" t="s">
        <v>3</v>
      </c>
      <c r="N24" s="16" t="s">
        <v>3</v>
      </c>
      <c r="O24" s="16" t="s">
        <v>3</v>
      </c>
      <c r="P24" s="16" t="s">
        <v>3</v>
      </c>
      <c r="Q24" s="15"/>
      <c r="R24" s="16" t="s">
        <v>3</v>
      </c>
      <c r="S24" s="16" t="s">
        <v>3</v>
      </c>
      <c r="T24" s="16" t="s">
        <v>3</v>
      </c>
      <c r="U24" s="16" t="s">
        <v>3</v>
      </c>
      <c r="V24" s="16" t="s">
        <v>3</v>
      </c>
      <c r="W24" s="15"/>
      <c r="X24" s="15"/>
      <c r="Y24" s="16" t="s">
        <v>3</v>
      </c>
      <c r="Z24" s="16" t="s">
        <v>3</v>
      </c>
      <c r="AA24" s="16" t="s">
        <v>3</v>
      </c>
      <c r="AB24" s="16" t="s">
        <v>3</v>
      </c>
      <c r="AC24" s="16" t="s">
        <v>3</v>
      </c>
      <c r="AD24" s="16" t="s">
        <v>3</v>
      </c>
      <c r="AE24" s="15"/>
      <c r="AF24" s="16" t="s">
        <v>12</v>
      </c>
      <c r="AG24" s="28"/>
      <c r="AH24" s="20">
        <f t="shared" si="0"/>
        <v>0</v>
      </c>
      <c r="AI24" s="20">
        <f t="shared" si="1"/>
        <v>0</v>
      </c>
      <c r="AJ24" s="39">
        <f t="shared" si="2"/>
        <v>18</v>
      </c>
      <c r="AK24" s="39">
        <f t="shared" si="4"/>
        <v>18</v>
      </c>
    </row>
    <row r="25" spans="1:37" s="3" customFormat="1" ht="24.75" customHeight="1">
      <c r="A25" s="45"/>
      <c r="B25" s="32" t="s">
        <v>41</v>
      </c>
      <c r="C25" s="15"/>
      <c r="D25" s="15"/>
      <c r="E25" s="15"/>
      <c r="F25" s="15"/>
      <c r="G25" s="15"/>
      <c r="H25" s="15"/>
      <c r="I25" s="15"/>
      <c r="J25" s="15"/>
      <c r="K25" s="16" t="s">
        <v>3</v>
      </c>
      <c r="L25" s="16" t="s">
        <v>3</v>
      </c>
      <c r="M25" s="16" t="s">
        <v>3</v>
      </c>
      <c r="N25" s="16" t="s">
        <v>3</v>
      </c>
      <c r="O25" s="16" t="s">
        <v>3</v>
      </c>
      <c r="P25" s="16" t="s">
        <v>3</v>
      </c>
      <c r="Q25" s="15"/>
      <c r="R25" s="16" t="s">
        <v>3</v>
      </c>
      <c r="S25" s="16" t="s">
        <v>3</v>
      </c>
      <c r="T25" s="16" t="s">
        <v>3</v>
      </c>
      <c r="U25" s="16" t="s">
        <v>3</v>
      </c>
      <c r="V25" s="16" t="s">
        <v>3</v>
      </c>
      <c r="W25" s="15"/>
      <c r="X25" s="15"/>
      <c r="Y25" s="16" t="s">
        <v>3</v>
      </c>
      <c r="Z25" s="16" t="s">
        <v>3</v>
      </c>
      <c r="AA25" s="16" t="s">
        <v>3</v>
      </c>
      <c r="AB25" s="16" t="s">
        <v>3</v>
      </c>
      <c r="AC25" s="16" t="s">
        <v>3</v>
      </c>
      <c r="AD25" s="16" t="s">
        <v>3</v>
      </c>
      <c r="AE25" s="15"/>
      <c r="AF25" s="16" t="s">
        <v>12</v>
      </c>
      <c r="AG25" s="28"/>
      <c r="AH25" s="20">
        <f t="shared" si="0"/>
        <v>0</v>
      </c>
      <c r="AI25" s="20">
        <f t="shared" si="1"/>
        <v>0</v>
      </c>
      <c r="AJ25" s="39">
        <f t="shared" si="2"/>
        <v>18</v>
      </c>
      <c r="AK25" s="39">
        <f t="shared" si="4"/>
        <v>18</v>
      </c>
    </row>
    <row r="26" spans="1:37" s="3" customFormat="1" ht="24.75" customHeight="1">
      <c r="A26" s="45"/>
      <c r="B26" s="32" t="s">
        <v>36</v>
      </c>
      <c r="C26" s="15"/>
      <c r="D26" s="15"/>
      <c r="E26" s="15"/>
      <c r="F26" s="15"/>
      <c r="G26" s="15"/>
      <c r="H26" s="15"/>
      <c r="I26" s="15"/>
      <c r="J26" s="15"/>
      <c r="K26" s="16" t="s">
        <v>11</v>
      </c>
      <c r="L26" s="16" t="s">
        <v>11</v>
      </c>
      <c r="M26" s="16" t="s">
        <v>11</v>
      </c>
      <c r="N26" s="16" t="s">
        <v>11</v>
      </c>
      <c r="O26" s="16" t="s">
        <v>12</v>
      </c>
      <c r="P26" s="16" t="s">
        <v>12</v>
      </c>
      <c r="Q26" s="15"/>
      <c r="R26" s="51" t="s">
        <v>24</v>
      </c>
      <c r="S26" s="51" t="s">
        <v>24</v>
      </c>
      <c r="T26" s="51" t="s">
        <v>24</v>
      </c>
      <c r="U26" s="51" t="s">
        <v>24</v>
      </c>
      <c r="V26" s="51" t="s">
        <v>24</v>
      </c>
      <c r="W26" s="15"/>
      <c r="X26" s="15"/>
      <c r="Y26" s="51" t="s">
        <v>24</v>
      </c>
      <c r="Z26" s="51" t="s">
        <v>24</v>
      </c>
      <c r="AA26" s="51" t="s">
        <v>24</v>
      </c>
      <c r="AB26" s="51" t="s">
        <v>24</v>
      </c>
      <c r="AC26" s="16" t="s">
        <v>12</v>
      </c>
      <c r="AD26" s="16" t="s">
        <v>12</v>
      </c>
      <c r="AE26" s="15"/>
      <c r="AF26" s="53" t="s">
        <v>7</v>
      </c>
      <c r="AG26" s="28"/>
      <c r="AH26" s="20">
        <f t="shared" si="0"/>
        <v>4</v>
      </c>
      <c r="AI26" s="20">
        <f t="shared" si="1"/>
        <v>9</v>
      </c>
      <c r="AJ26" s="39">
        <f t="shared" si="2"/>
        <v>4</v>
      </c>
      <c r="AK26" s="39">
        <f t="shared" si="4"/>
        <v>17</v>
      </c>
    </row>
    <row r="27" spans="1:37" s="3" customFormat="1" ht="24.75" customHeight="1">
      <c r="A27" s="45"/>
      <c r="B27" s="32" t="s">
        <v>42</v>
      </c>
      <c r="C27" s="15"/>
      <c r="D27" s="15"/>
      <c r="E27" s="15"/>
      <c r="F27" s="15"/>
      <c r="G27" s="15"/>
      <c r="H27" s="15"/>
      <c r="I27" s="15"/>
      <c r="J27" s="15"/>
      <c r="K27" s="16" t="s">
        <v>3</v>
      </c>
      <c r="L27" s="16" t="s">
        <v>3</v>
      </c>
      <c r="M27" s="16" t="s">
        <v>3</v>
      </c>
      <c r="N27" s="16" t="s">
        <v>3</v>
      </c>
      <c r="O27" s="16" t="s">
        <v>3</v>
      </c>
      <c r="P27" s="16" t="s">
        <v>3</v>
      </c>
      <c r="Q27" s="15"/>
      <c r="R27" s="16" t="s">
        <v>3</v>
      </c>
      <c r="S27" s="16" t="s">
        <v>3</v>
      </c>
      <c r="T27" s="16" t="s">
        <v>3</v>
      </c>
      <c r="U27" s="16" t="s">
        <v>3</v>
      </c>
      <c r="V27" s="16" t="s">
        <v>3</v>
      </c>
      <c r="W27" s="15"/>
      <c r="X27" s="15"/>
      <c r="Y27" s="16" t="s">
        <v>3</v>
      </c>
      <c r="Z27" s="16" t="s">
        <v>3</v>
      </c>
      <c r="AA27" s="16" t="s">
        <v>3</v>
      </c>
      <c r="AB27" s="16" t="s">
        <v>3</v>
      </c>
      <c r="AC27" s="16" t="s">
        <v>3</v>
      </c>
      <c r="AD27" s="16" t="s">
        <v>3</v>
      </c>
      <c r="AE27" s="15"/>
      <c r="AF27" s="16" t="s">
        <v>12</v>
      </c>
      <c r="AG27" s="28"/>
      <c r="AH27" s="20">
        <f t="shared" si="0"/>
        <v>0</v>
      </c>
      <c r="AI27" s="20">
        <f t="shared" si="1"/>
        <v>0</v>
      </c>
      <c r="AJ27" s="39">
        <f t="shared" si="2"/>
        <v>18</v>
      </c>
      <c r="AK27" s="39">
        <f t="shared" si="4"/>
        <v>18</v>
      </c>
    </row>
    <row r="28" spans="1:37" s="3" customFormat="1" ht="24.75" customHeight="1">
      <c r="A28" s="45"/>
      <c r="B28" s="32" t="s">
        <v>49</v>
      </c>
      <c r="C28" s="15"/>
      <c r="D28" s="15"/>
      <c r="E28" s="15"/>
      <c r="F28" s="15"/>
      <c r="G28" s="15"/>
      <c r="H28" s="15"/>
      <c r="I28" s="15"/>
      <c r="J28" s="15"/>
      <c r="K28" s="16" t="s">
        <v>51</v>
      </c>
      <c r="L28" s="16" t="s">
        <v>51</v>
      </c>
      <c r="M28" s="16" t="s">
        <v>51</v>
      </c>
      <c r="N28" s="16" t="s">
        <v>51</v>
      </c>
      <c r="O28" s="16" t="s">
        <v>12</v>
      </c>
      <c r="P28" s="16" t="s">
        <v>12</v>
      </c>
      <c r="Q28" s="15"/>
      <c r="R28" s="51" t="s">
        <v>52</v>
      </c>
      <c r="S28" s="51" t="s">
        <v>52</v>
      </c>
      <c r="T28" s="51" t="s">
        <v>52</v>
      </c>
      <c r="U28" s="51" t="s">
        <v>52</v>
      </c>
      <c r="V28" s="51" t="s">
        <v>52</v>
      </c>
      <c r="W28" s="15"/>
      <c r="X28" s="15"/>
      <c r="Y28" s="51" t="s">
        <v>52</v>
      </c>
      <c r="Z28" s="51" t="s">
        <v>52</v>
      </c>
      <c r="AA28" s="51" t="s">
        <v>52</v>
      </c>
      <c r="AB28" s="51" t="s">
        <v>52</v>
      </c>
      <c r="AC28" s="16" t="s">
        <v>12</v>
      </c>
      <c r="AD28" s="16" t="s">
        <v>11</v>
      </c>
      <c r="AE28" s="52" t="s">
        <v>54</v>
      </c>
      <c r="AF28" s="52" t="s">
        <v>54</v>
      </c>
      <c r="AG28" s="28"/>
      <c r="AH28" s="20">
        <f t="shared" si="0"/>
        <v>5</v>
      </c>
      <c r="AI28" s="20">
        <f t="shared" si="1"/>
        <v>9</v>
      </c>
      <c r="AJ28" s="39">
        <f t="shared" si="2"/>
        <v>3</v>
      </c>
      <c r="AK28" s="39">
        <f t="shared" si="4"/>
        <v>17</v>
      </c>
    </row>
    <row r="29" spans="1:37" s="3" customFormat="1" ht="24.75" customHeight="1">
      <c r="A29" s="45"/>
      <c r="B29" s="18"/>
      <c r="C29" s="34"/>
      <c r="D29" s="34"/>
      <c r="E29" s="34"/>
      <c r="F29" s="34"/>
      <c r="G29" s="34"/>
      <c r="H29" s="34"/>
      <c r="I29" s="35"/>
      <c r="J29" s="34"/>
      <c r="K29" s="34"/>
      <c r="L29" s="35"/>
      <c r="M29" s="35"/>
      <c r="N29" s="35"/>
      <c r="O29" s="36"/>
      <c r="P29" s="36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35"/>
      <c r="AG29" s="36"/>
      <c r="AH29" s="20">
        <f>COUNTIF(C29:AF29,"서울")</f>
        <v>0</v>
      </c>
      <c r="AI29" s="20">
        <f>COUNTIF(D29:AG29,"서울")</f>
        <v>0</v>
      </c>
      <c r="AJ29" s="39">
        <f>COUNTIF(C29:AF29,"문경")</f>
        <v>0</v>
      </c>
      <c r="AK29" s="39">
        <f t="shared" si="4"/>
        <v>0</v>
      </c>
    </row>
    <row r="30" spans="1:37" s="3" customFormat="1" ht="24.75" customHeight="1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21" t="s">
        <v>13</v>
      </c>
      <c r="AH30" s="17">
        <f>MAX(AH6:AH29)</f>
        <v>5</v>
      </c>
      <c r="AI30" s="17">
        <f>MAX(AI6:AI29)</f>
        <v>9</v>
      </c>
      <c r="AJ30" s="17">
        <f>MAX(AJ6:AJ29)</f>
        <v>18</v>
      </c>
      <c r="AK30" s="17"/>
    </row>
    <row r="31" spans="1:35" s="5" customFormat="1" ht="24.75" customHeight="1">
      <c r="A31" s="41" t="s">
        <v>14</v>
      </c>
      <c r="B31" s="22" t="s">
        <v>11</v>
      </c>
      <c r="C31" s="13">
        <f aca="true" t="shared" si="5" ref="C31:J31">COUNTIF(C6:C29,"서울")</f>
        <v>0</v>
      </c>
      <c r="D31" s="13">
        <f t="shared" si="5"/>
        <v>0</v>
      </c>
      <c r="E31" s="13">
        <f t="shared" si="5"/>
        <v>0</v>
      </c>
      <c r="F31" s="13">
        <f t="shared" si="5"/>
        <v>0</v>
      </c>
      <c r="G31" s="13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>COUNTIF(K6:K29,"서울")</f>
        <v>8</v>
      </c>
      <c r="L31" s="13">
        <f>COUNTIF(L6:L29,"서울")</f>
        <v>8</v>
      </c>
      <c r="M31" s="13">
        <f>COUNTIF(M6:M29,"서울")</f>
        <v>8</v>
      </c>
      <c r="N31" s="13">
        <f>COUNTIF(N6:N29,"서울")</f>
        <v>8</v>
      </c>
      <c r="O31" s="13">
        <f>COUNTIF(O6:O29,"서울")</f>
        <v>0</v>
      </c>
      <c r="P31" s="13">
        <f aca="true" t="shared" si="6" ref="P31:AF31">COUNTIF(P6:P29,"서울")</f>
        <v>0</v>
      </c>
      <c r="Q31" s="13">
        <f t="shared" si="6"/>
        <v>0</v>
      </c>
      <c r="R31" s="13">
        <f t="shared" si="6"/>
        <v>0</v>
      </c>
      <c r="S31" s="13">
        <f t="shared" si="6"/>
        <v>0</v>
      </c>
      <c r="T31" s="13">
        <f t="shared" si="6"/>
        <v>0</v>
      </c>
      <c r="U31" s="13">
        <f t="shared" si="6"/>
        <v>0</v>
      </c>
      <c r="V31" s="13">
        <f t="shared" si="6"/>
        <v>0</v>
      </c>
      <c r="W31" s="13">
        <f t="shared" si="6"/>
        <v>0</v>
      </c>
      <c r="X31" s="13">
        <f t="shared" si="6"/>
        <v>0</v>
      </c>
      <c r="Y31" s="13">
        <f t="shared" si="6"/>
        <v>0</v>
      </c>
      <c r="Z31" s="13">
        <f t="shared" si="6"/>
        <v>0</v>
      </c>
      <c r="AA31" s="13">
        <f t="shared" si="6"/>
        <v>0</v>
      </c>
      <c r="AB31" s="13">
        <f t="shared" si="6"/>
        <v>0</v>
      </c>
      <c r="AC31" s="13">
        <f t="shared" si="6"/>
        <v>0</v>
      </c>
      <c r="AD31" s="13">
        <f t="shared" si="6"/>
        <v>11</v>
      </c>
      <c r="AE31" s="13">
        <f t="shared" si="6"/>
        <v>0</v>
      </c>
      <c r="AF31" s="13">
        <f t="shared" si="6"/>
        <v>0</v>
      </c>
      <c r="AG31" s="14"/>
      <c r="AH31" s="19"/>
      <c r="AI31" s="19"/>
    </row>
    <row r="32" spans="1:35" s="5" customFormat="1" ht="24.75" customHeight="1">
      <c r="A32" s="42"/>
      <c r="B32" s="23" t="s">
        <v>12</v>
      </c>
      <c r="C32" s="12">
        <f aca="true" t="shared" si="7" ref="C32:J32">COUNTIF(C6:C29,"문경")</f>
        <v>0</v>
      </c>
      <c r="D32" s="12">
        <f t="shared" si="7"/>
        <v>0</v>
      </c>
      <c r="E32" s="12">
        <f t="shared" si="7"/>
        <v>0</v>
      </c>
      <c r="F32" s="12">
        <f t="shared" si="7"/>
        <v>0</v>
      </c>
      <c r="G32" s="12">
        <f t="shared" si="7"/>
        <v>0</v>
      </c>
      <c r="H32" s="12">
        <f t="shared" si="7"/>
        <v>0</v>
      </c>
      <c r="I32" s="12">
        <f t="shared" si="7"/>
        <v>0</v>
      </c>
      <c r="J32" s="12">
        <f t="shared" si="7"/>
        <v>0</v>
      </c>
      <c r="K32" s="12">
        <f>COUNTIF(K6:K29,"문경")</f>
        <v>12</v>
      </c>
      <c r="L32" s="12">
        <f>COUNTIF(L6:L29,"문경")</f>
        <v>12</v>
      </c>
      <c r="M32" s="12">
        <f>COUNTIF(M6:M29,"문경")</f>
        <v>12</v>
      </c>
      <c r="N32" s="12">
        <f>COUNTIF(N6:N29,"문경")</f>
        <v>12</v>
      </c>
      <c r="O32" s="12">
        <f>COUNTIF(O6:O29,"문경")</f>
        <v>20</v>
      </c>
      <c r="P32" s="12">
        <f aca="true" t="shared" si="8" ref="P32:AF32">COUNTIF(P6:P29,"문경")</f>
        <v>20</v>
      </c>
      <c r="Q32" s="12">
        <f t="shared" si="8"/>
        <v>0</v>
      </c>
      <c r="R32" s="12">
        <f t="shared" si="8"/>
        <v>12</v>
      </c>
      <c r="S32" s="12">
        <f t="shared" si="8"/>
        <v>12</v>
      </c>
      <c r="T32" s="12">
        <f t="shared" si="8"/>
        <v>12</v>
      </c>
      <c r="U32" s="12">
        <f t="shared" si="8"/>
        <v>12</v>
      </c>
      <c r="V32" s="12">
        <f t="shared" si="8"/>
        <v>12</v>
      </c>
      <c r="W32" s="12">
        <f t="shared" si="8"/>
        <v>0</v>
      </c>
      <c r="X32" s="12">
        <f t="shared" si="8"/>
        <v>0</v>
      </c>
      <c r="Y32" s="12">
        <f t="shared" si="8"/>
        <v>12</v>
      </c>
      <c r="Z32" s="12">
        <f t="shared" si="8"/>
        <v>12</v>
      </c>
      <c r="AA32" s="12">
        <f t="shared" si="8"/>
        <v>12</v>
      </c>
      <c r="AB32" s="12">
        <f t="shared" si="8"/>
        <v>12</v>
      </c>
      <c r="AC32" s="12">
        <f t="shared" si="8"/>
        <v>20</v>
      </c>
      <c r="AD32" s="12">
        <f t="shared" si="8"/>
        <v>9</v>
      </c>
      <c r="AE32" s="12">
        <f t="shared" si="8"/>
        <v>0</v>
      </c>
      <c r="AF32" s="12">
        <f t="shared" si="8"/>
        <v>7</v>
      </c>
      <c r="AG32" s="24"/>
      <c r="AH32" s="19"/>
      <c r="AI32" s="19"/>
    </row>
    <row r="33" spans="1:35" s="5" customFormat="1" ht="24.75" customHeight="1">
      <c r="A33" s="42"/>
      <c r="B33" s="23" t="s">
        <v>16</v>
      </c>
      <c r="C33" s="12">
        <f>COUNTIF(C7:C30,"국외")</f>
        <v>0</v>
      </c>
      <c r="D33" s="12">
        <f>COUNTIF(D7:D30,"국외")</f>
        <v>0</v>
      </c>
      <c r="E33" s="12">
        <f>COUNTIF(E7:E30,"국외")</f>
        <v>0</v>
      </c>
      <c r="F33" s="12">
        <f aca="true" t="shared" si="9" ref="F33:AF33">COUNTIF(F7:F30,"국외")</f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  <c r="R33" s="12">
        <f t="shared" si="9"/>
        <v>0</v>
      </c>
      <c r="S33" s="12">
        <f t="shared" si="9"/>
        <v>0</v>
      </c>
      <c r="T33" s="12">
        <f t="shared" si="9"/>
        <v>0</v>
      </c>
      <c r="U33" s="12">
        <f t="shared" si="9"/>
        <v>0</v>
      </c>
      <c r="V33" s="12">
        <f t="shared" si="9"/>
        <v>0</v>
      </c>
      <c r="W33" s="12">
        <f t="shared" si="9"/>
        <v>0</v>
      </c>
      <c r="X33" s="12">
        <f t="shared" si="9"/>
        <v>0</v>
      </c>
      <c r="Y33" s="12">
        <f t="shared" si="9"/>
        <v>0</v>
      </c>
      <c r="Z33" s="12">
        <f t="shared" si="9"/>
        <v>0</v>
      </c>
      <c r="AA33" s="12">
        <f t="shared" si="9"/>
        <v>0</v>
      </c>
      <c r="AB33" s="12">
        <f t="shared" si="9"/>
        <v>0</v>
      </c>
      <c r="AC33" s="12">
        <f t="shared" si="9"/>
        <v>0</v>
      </c>
      <c r="AD33" s="12">
        <f t="shared" si="9"/>
        <v>0</v>
      </c>
      <c r="AE33" s="12">
        <f t="shared" si="9"/>
        <v>0</v>
      </c>
      <c r="AF33" s="12">
        <f t="shared" si="9"/>
        <v>0</v>
      </c>
      <c r="AG33" s="24"/>
      <c r="AH33" s="19"/>
      <c r="AI33" s="19"/>
    </row>
    <row r="34" spans="1:35" s="5" customFormat="1" ht="24.75" customHeight="1">
      <c r="A34" s="42"/>
      <c r="B34" s="23" t="s">
        <v>25</v>
      </c>
      <c r="C34" s="12">
        <f>COUNTIF(C7:C30,"전지")</f>
        <v>0</v>
      </c>
      <c r="D34" s="12">
        <f aca="true" t="shared" si="10" ref="D34:AG34">COUNTIF(D7:D30,"전지")</f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  <c r="R34" s="12">
        <f t="shared" si="10"/>
        <v>8</v>
      </c>
      <c r="S34" s="12">
        <f t="shared" si="10"/>
        <v>8</v>
      </c>
      <c r="T34" s="12">
        <f t="shared" si="10"/>
        <v>8</v>
      </c>
      <c r="U34" s="12">
        <f t="shared" si="10"/>
        <v>8</v>
      </c>
      <c r="V34" s="12">
        <f t="shared" si="10"/>
        <v>8</v>
      </c>
      <c r="W34" s="12">
        <f t="shared" si="10"/>
        <v>0</v>
      </c>
      <c r="X34" s="12">
        <f t="shared" si="10"/>
        <v>0</v>
      </c>
      <c r="Y34" s="12">
        <f t="shared" si="10"/>
        <v>8</v>
      </c>
      <c r="Z34" s="12">
        <f t="shared" si="10"/>
        <v>8</v>
      </c>
      <c r="AA34" s="12">
        <f t="shared" si="10"/>
        <v>8</v>
      </c>
      <c r="AB34" s="12">
        <f t="shared" si="10"/>
        <v>8</v>
      </c>
      <c r="AC34" s="12">
        <f t="shared" si="10"/>
        <v>0</v>
      </c>
      <c r="AD34" s="12">
        <f t="shared" si="10"/>
        <v>0</v>
      </c>
      <c r="AE34" s="12">
        <f t="shared" si="10"/>
        <v>0</v>
      </c>
      <c r="AF34" s="12">
        <f t="shared" si="10"/>
        <v>0</v>
      </c>
      <c r="AG34" s="24">
        <f t="shared" si="10"/>
        <v>0</v>
      </c>
      <c r="AH34" s="19"/>
      <c r="AI34" s="19"/>
    </row>
    <row r="35" spans="1:37" s="3" customFormat="1" ht="24.75" customHeight="1" thickBot="1">
      <c r="A35" s="43"/>
      <c r="B35" s="25" t="s">
        <v>15</v>
      </c>
      <c r="C35" s="26">
        <f>SUM(C31:C34)</f>
        <v>0</v>
      </c>
      <c r="D35" s="26">
        <f aca="true" t="shared" si="11" ref="D35:AG35">SUM(D31:D34)</f>
        <v>0</v>
      </c>
      <c r="E35" s="26">
        <f t="shared" si="11"/>
        <v>0</v>
      </c>
      <c r="F35" s="26">
        <f t="shared" si="11"/>
        <v>0</v>
      </c>
      <c r="G35" s="26">
        <f t="shared" si="11"/>
        <v>0</v>
      </c>
      <c r="H35" s="26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20</v>
      </c>
      <c r="L35" s="26">
        <f t="shared" si="11"/>
        <v>20</v>
      </c>
      <c r="M35" s="26">
        <f t="shared" si="11"/>
        <v>20</v>
      </c>
      <c r="N35" s="26">
        <f t="shared" si="11"/>
        <v>20</v>
      </c>
      <c r="O35" s="26">
        <f t="shared" si="11"/>
        <v>20</v>
      </c>
      <c r="P35" s="26">
        <f t="shared" si="11"/>
        <v>20</v>
      </c>
      <c r="Q35" s="26">
        <f t="shared" si="11"/>
        <v>0</v>
      </c>
      <c r="R35" s="26">
        <f t="shared" si="11"/>
        <v>20</v>
      </c>
      <c r="S35" s="26">
        <f t="shared" si="11"/>
        <v>20</v>
      </c>
      <c r="T35" s="26">
        <f t="shared" si="11"/>
        <v>20</v>
      </c>
      <c r="U35" s="26">
        <f t="shared" si="11"/>
        <v>20</v>
      </c>
      <c r="V35" s="26">
        <f t="shared" si="11"/>
        <v>20</v>
      </c>
      <c r="W35" s="26">
        <f t="shared" si="11"/>
        <v>0</v>
      </c>
      <c r="X35" s="26">
        <f t="shared" si="11"/>
        <v>0</v>
      </c>
      <c r="Y35" s="26">
        <f t="shared" si="11"/>
        <v>20</v>
      </c>
      <c r="Z35" s="26">
        <f t="shared" si="11"/>
        <v>20</v>
      </c>
      <c r="AA35" s="26">
        <f t="shared" si="11"/>
        <v>20</v>
      </c>
      <c r="AB35" s="26">
        <f t="shared" si="11"/>
        <v>20</v>
      </c>
      <c r="AC35" s="26">
        <f t="shared" si="11"/>
        <v>20</v>
      </c>
      <c r="AD35" s="26">
        <f t="shared" si="11"/>
        <v>20</v>
      </c>
      <c r="AE35" s="26">
        <f t="shared" si="11"/>
        <v>0</v>
      </c>
      <c r="AF35" s="26">
        <f t="shared" si="11"/>
        <v>7</v>
      </c>
      <c r="AG35" s="27">
        <f t="shared" si="11"/>
        <v>0</v>
      </c>
      <c r="AH35" s="5"/>
      <c r="AI35" s="5"/>
      <c r="AJ35" s="5"/>
      <c r="AK35" s="6"/>
    </row>
  </sheetData>
  <sheetProtection/>
  <mergeCells count="8">
    <mergeCell ref="A1:AK1"/>
    <mergeCell ref="A21:A29"/>
    <mergeCell ref="A4:A5"/>
    <mergeCell ref="B4:B5"/>
    <mergeCell ref="A12:A20"/>
    <mergeCell ref="AH4:AJ4"/>
    <mergeCell ref="A6:A11"/>
    <mergeCell ref="A31:A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2018-03-20T00:23:23Z</cp:lastPrinted>
  <dcterms:created xsi:type="dcterms:W3CDTF">2015-05-22T08:35:43Z</dcterms:created>
  <dcterms:modified xsi:type="dcterms:W3CDTF">2018-03-20T02:11:09Z</dcterms:modified>
  <cp:category/>
  <cp:version/>
  <cp:contentType/>
  <cp:contentStatus/>
</cp:coreProperties>
</file>